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nni\Desktop\西宮テニス協会\各種大会\シングルス\2026年シングルス\"/>
    </mc:Choice>
  </mc:AlternateContent>
  <xr:revisionPtr revIDLastSave="0" documentId="8_{F4198338-9FFD-45BD-9E24-5E6058255C01}" xr6:coauthVersionLast="47" xr6:coauthVersionMax="47" xr10:uidLastSave="{00000000-0000-0000-0000-000000000000}"/>
  <bookViews>
    <workbookView xWindow="-110" yWindow="-110" windowWidth="19420" windowHeight="10300" xr2:uid="{2071E863-8554-4C7B-87EB-41F986D5C8FD}"/>
  </bookViews>
  <sheets>
    <sheet name="シングルスエントリーシート" sheetId="1" r:id="rId1"/>
    <sheet name="テーブル1" sheetId="2" r:id="rId2"/>
  </sheets>
  <definedNames>
    <definedName name="_xlnm._FilterDatabase" localSheetId="0" hidden="1">シングルスエントリーシート!$M$40:$M$64</definedName>
    <definedName name="ExternalData_1" localSheetId="1" hidden="1">テーブル1!$A$1:$A$3</definedName>
    <definedName name="_xlnm.Print_Area" localSheetId="0">シングルスエントリーシート!$A$1:$M$69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G25" i="1"/>
  <c r="H40" i="1"/>
  <c r="J12" i="1"/>
  <c r="K12" i="1" s="1"/>
  <c r="M69" i="1"/>
  <c r="M68" i="1"/>
  <c r="M67" i="1"/>
  <c r="M66" i="1"/>
  <c r="M65" i="1"/>
  <c r="M40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G26" i="1"/>
  <c r="E27" i="1" l="1"/>
  <c r="G12" i="1"/>
  <c r="G27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2E1B179-08E2-44A2-BB65-2311183C6A74}" keepAlive="1" name="クエリ - テーブル1" description="ブック内の 'テーブル1' クエリへの接続です。" type="5" refreshedVersion="8" background="1" saveData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<sst xmlns="http://schemas.openxmlformats.org/spreadsheetml/2006/main" count="70" uniqueCount="68">
  <si>
    <t>黄色のセルに必要事項を記載してください。</t>
    <rPh sb="0" eb="2">
      <t>キイロ</t>
    </rPh>
    <rPh sb="6" eb="8">
      <t>ヒツヨウ</t>
    </rPh>
    <rPh sb="8" eb="10">
      <t>ジコウ</t>
    </rPh>
    <rPh sb="11" eb="13">
      <t>キサイ</t>
    </rPh>
    <phoneticPr fontId="2"/>
  </si>
  <si>
    <t>加盟団体名</t>
    <rPh sb="0" eb="2">
      <t>カメイ</t>
    </rPh>
    <rPh sb="2" eb="4">
      <t>ダンタイ</t>
    </rPh>
    <rPh sb="4" eb="5">
      <t>メイ</t>
    </rPh>
    <phoneticPr fontId="2"/>
  </si>
  <si>
    <t>代表者名</t>
    <rPh sb="0" eb="3">
      <t>ダイヒョウシャ</t>
    </rPh>
    <rPh sb="3" eb="4">
      <t>メイ</t>
    </rPh>
    <phoneticPr fontId="2"/>
  </si>
  <si>
    <t>〒</t>
    <phoneticPr fontId="2"/>
  </si>
  <si>
    <t>☎</t>
    <phoneticPr fontId="2"/>
  </si>
  <si>
    <t>【申込サマリー】</t>
    <rPh sb="1" eb="3">
      <t>モウシコミ</t>
    </rPh>
    <phoneticPr fontId="2"/>
  </si>
  <si>
    <t>種目</t>
    <rPh sb="0" eb="2">
      <t>シュモク</t>
    </rPh>
    <phoneticPr fontId="2"/>
  </si>
  <si>
    <t>人数</t>
    <rPh sb="0" eb="2">
      <t>ニンズウ</t>
    </rPh>
    <phoneticPr fontId="2"/>
  </si>
  <si>
    <t>減額</t>
    <rPh sb="0" eb="2">
      <t>ゲンガク</t>
    </rPh>
    <phoneticPr fontId="2"/>
  </si>
  <si>
    <t>合計</t>
    <rPh sb="0" eb="2">
      <t>ゴウケイ</t>
    </rPh>
    <phoneticPr fontId="2"/>
  </si>
  <si>
    <t>振込者名</t>
    <rPh sb="0" eb="2">
      <t>フリコミ</t>
    </rPh>
    <rPh sb="2" eb="3">
      <t>シャ</t>
    </rPh>
    <rPh sb="3" eb="4">
      <t>メイ</t>
    </rPh>
    <phoneticPr fontId="2"/>
  </si>
  <si>
    <t>No.</t>
    <phoneticPr fontId="2"/>
  </si>
  <si>
    <t>個人番号</t>
    <rPh sb="0" eb="2">
      <t>コジン</t>
    </rPh>
    <rPh sb="2" eb="4">
      <t>バンゴウ</t>
    </rPh>
    <phoneticPr fontId="5"/>
  </si>
  <si>
    <t>姓</t>
    <rPh sb="0" eb="1">
      <t>セイ</t>
    </rPh>
    <phoneticPr fontId="5"/>
  </si>
  <si>
    <t>名</t>
    <rPh sb="0" eb="1">
      <t>メイ</t>
    </rPh>
    <phoneticPr fontId="2"/>
  </si>
  <si>
    <t>所　属　名</t>
    <rPh sb="0" eb="1">
      <t>トコロ</t>
    </rPh>
    <rPh sb="2" eb="3">
      <t>ゾク</t>
    </rPh>
    <rPh sb="4" eb="5">
      <t>メイ</t>
    </rPh>
    <phoneticPr fontId="2"/>
  </si>
  <si>
    <t>記入例</t>
    <rPh sb="0" eb="2">
      <t>キニュウ</t>
    </rPh>
    <rPh sb="2" eb="3">
      <t>レイ</t>
    </rPh>
    <phoneticPr fontId="2"/>
  </si>
  <si>
    <t>フリー</t>
    <phoneticPr fontId="2"/>
  </si>
  <si>
    <t>西宮市北口町１－１－１</t>
    <rPh sb="0" eb="3">
      <t>ニシノミヤシ</t>
    </rPh>
    <rPh sb="3" eb="5">
      <t>キタグチ</t>
    </rPh>
    <rPh sb="5" eb="6">
      <t>マチ</t>
    </rPh>
    <phoneticPr fontId="2"/>
  </si>
  <si>
    <t>40歳男子</t>
    <rPh sb="2" eb="3">
      <t>トシ</t>
    </rPh>
    <rPh sb="3" eb="5">
      <t>ダンシ</t>
    </rPh>
    <phoneticPr fontId="2"/>
  </si>
  <si>
    <t>男子C級</t>
    <rPh sb="0" eb="2">
      <t>ダンシ</t>
    </rPh>
    <rPh sb="3" eb="4">
      <t>キュウ</t>
    </rPh>
    <phoneticPr fontId="2"/>
  </si>
  <si>
    <t>男子B級</t>
    <rPh sb="0" eb="2">
      <t>ダンシ</t>
    </rPh>
    <rPh sb="3" eb="4">
      <t>キュウ</t>
    </rPh>
    <phoneticPr fontId="2"/>
  </si>
  <si>
    <t>男子A級</t>
    <rPh sb="0" eb="2">
      <t>ダンシ</t>
    </rPh>
    <rPh sb="3" eb="4">
      <t>キュウ</t>
    </rPh>
    <phoneticPr fontId="2"/>
  </si>
  <si>
    <t>40歳男子B</t>
    <rPh sb="2" eb="3">
      <t>トシ</t>
    </rPh>
    <rPh sb="3" eb="5">
      <t>ダンシ</t>
    </rPh>
    <phoneticPr fontId="2"/>
  </si>
  <si>
    <t>55歳男子</t>
    <rPh sb="2" eb="3">
      <t>サイ</t>
    </rPh>
    <rPh sb="3" eb="5">
      <t>ダンシ</t>
    </rPh>
    <phoneticPr fontId="2"/>
  </si>
  <si>
    <t>65歳男子</t>
    <rPh sb="2" eb="3">
      <t>サイ</t>
    </rPh>
    <rPh sb="3" eb="5">
      <t>ダンシ</t>
    </rPh>
    <phoneticPr fontId="2"/>
  </si>
  <si>
    <t>女子C級</t>
    <rPh sb="0" eb="2">
      <t>ジョシ</t>
    </rPh>
    <rPh sb="3" eb="4">
      <t>キュウ</t>
    </rPh>
    <phoneticPr fontId="2"/>
  </si>
  <si>
    <t>女子B級</t>
    <rPh sb="0" eb="2">
      <t>ジョシ</t>
    </rPh>
    <rPh sb="3" eb="4">
      <t>キュウ</t>
    </rPh>
    <phoneticPr fontId="2"/>
  </si>
  <si>
    <t>女子A級</t>
    <rPh sb="0" eb="2">
      <t>ジョシ</t>
    </rPh>
    <rPh sb="3" eb="4">
      <t>キュウ</t>
    </rPh>
    <phoneticPr fontId="2"/>
  </si>
  <si>
    <t>女子40歳</t>
    <rPh sb="0" eb="2">
      <t>ジョシ</t>
    </rPh>
    <rPh sb="4" eb="5">
      <t>サイ</t>
    </rPh>
    <phoneticPr fontId="2"/>
  </si>
  <si>
    <t>※種目は、プルダウンリストから選択して下さい。</t>
    <rPh sb="1" eb="3">
      <t>シュモク</t>
    </rPh>
    <rPh sb="15" eb="17">
      <t>センタク</t>
    </rPh>
    <rPh sb="19" eb="20">
      <t>クダ</t>
    </rPh>
    <phoneticPr fontId="2"/>
  </si>
  <si>
    <t>下記の選手を市民シングルス大会にエントリー致します。</t>
    <rPh sb="0" eb="2">
      <t>カキ</t>
    </rPh>
    <rPh sb="3" eb="5">
      <t>センシュ</t>
    </rPh>
    <rPh sb="6" eb="8">
      <t>シミン</t>
    </rPh>
    <rPh sb="13" eb="15">
      <t>タイカイ</t>
    </rPh>
    <rPh sb="21" eb="22">
      <t>イタ</t>
    </rPh>
    <phoneticPr fontId="2"/>
  </si>
  <si>
    <t>※年齢別にエントリーされる方は、生まれた年を記載して下さい。</t>
    <rPh sb="1" eb="3">
      <t>ネンレイ</t>
    </rPh>
    <rPh sb="3" eb="4">
      <t>ベツ</t>
    </rPh>
    <rPh sb="13" eb="14">
      <t>カタ</t>
    </rPh>
    <rPh sb="16" eb="17">
      <t>ウ</t>
    </rPh>
    <rPh sb="20" eb="21">
      <t>トシ</t>
    </rPh>
    <rPh sb="21" eb="23">
      <t>ネンガッピ</t>
    </rPh>
    <rPh sb="22" eb="24">
      <t>キサイ</t>
    </rPh>
    <rPh sb="26" eb="27">
      <t>クダ</t>
    </rPh>
    <phoneticPr fontId="2"/>
  </si>
  <si>
    <t>列1</t>
  </si>
  <si>
    <t>中学生</t>
    <rPh sb="0" eb="2">
      <t>チュウガク</t>
    </rPh>
    <rPh sb="2" eb="3">
      <t>セイ</t>
    </rPh>
    <phoneticPr fontId="2"/>
  </si>
  <si>
    <t>小学生</t>
    <rPh sb="0" eb="2">
      <t>ショウガク</t>
    </rPh>
    <rPh sb="2" eb="3">
      <t>セイ</t>
    </rPh>
    <phoneticPr fontId="2"/>
  </si>
  <si>
    <t>ジュニア(小学生)</t>
    <rPh sb="5" eb="8">
      <t>ショウガクセイ</t>
    </rPh>
    <phoneticPr fontId="2"/>
  </si>
  <si>
    <t>「フリー」は西宮市在住在勤の必要があります。</t>
    <rPh sb="6" eb="9">
      <t>ニシノミヤシ</t>
    </rPh>
    <rPh sb="9" eb="13">
      <t>ザイジュウザイキン</t>
    </rPh>
    <rPh sb="14" eb="16">
      <t>ヒツヨウ</t>
    </rPh>
    <phoneticPr fontId="2"/>
  </si>
  <si>
    <t>※中学生でエントリーされる方は「中学生以下」のセルにカーソルを合わせ、プルダウンで「中学生」を選択入力して下さい。</t>
    <rPh sb="1" eb="4">
      <t>チュウガクセイ</t>
    </rPh>
    <rPh sb="13" eb="14">
      <t>カタ</t>
    </rPh>
    <rPh sb="16" eb="19">
      <t>チュウガクセイ</t>
    </rPh>
    <rPh sb="19" eb="21">
      <t>イカ</t>
    </rPh>
    <rPh sb="31" eb="32">
      <t>ア</t>
    </rPh>
    <rPh sb="42" eb="45">
      <t>チュウガクセイ</t>
    </rPh>
    <rPh sb="47" eb="49">
      <t>センタク</t>
    </rPh>
    <phoneticPr fontId="2"/>
  </si>
  <si>
    <t>※ジュニアでエントリーされる小学生は「中学生以下」のセルにカーソルを合わせ、プルダウンで「小学生」を選択入力して下さい。</t>
    <rPh sb="14" eb="17">
      <t>ショウガクセイ</t>
    </rPh>
    <rPh sb="19" eb="22">
      <t>チュウガクセイ</t>
    </rPh>
    <rPh sb="22" eb="24">
      <t>イカ</t>
    </rPh>
    <rPh sb="34" eb="35">
      <t>ア</t>
    </rPh>
    <rPh sb="45" eb="48">
      <t>ショウガクセイ</t>
    </rPh>
    <rPh sb="50" eb="52">
      <t>センタク</t>
    </rPh>
    <phoneticPr fontId="2"/>
  </si>
  <si>
    <t>※ジュニアの小学生は学年を入力して下さい。</t>
    <rPh sb="6" eb="9">
      <t>ショウガクセイ</t>
    </rPh>
    <rPh sb="10" eb="12">
      <t>ガクネン</t>
    </rPh>
    <rPh sb="13" eb="15">
      <t>ニュウリョク</t>
    </rPh>
    <phoneticPr fontId="2"/>
  </si>
  <si>
    <r>
      <t xml:space="preserve">お振込み金額合計
</t>
    </r>
    <r>
      <rPr>
        <u/>
        <sz val="9"/>
        <rFont val="ＭＳ Ｐゴシック"/>
        <family val="3"/>
        <charset val="128"/>
      </rPr>
      <t>合計額-中学生以下減額</t>
    </r>
    <rPh sb="1" eb="3">
      <t>フリコ</t>
    </rPh>
    <rPh sb="4" eb="6">
      <t>キンガク</t>
    </rPh>
    <rPh sb="6" eb="8">
      <t>ゴウケイ</t>
    </rPh>
    <rPh sb="9" eb="11">
      <t>ゴウケイ</t>
    </rPh>
    <rPh sb="11" eb="12">
      <t>ガク</t>
    </rPh>
    <rPh sb="13" eb="18">
      <t>チュウガクセイイカ</t>
    </rPh>
    <rPh sb="18" eb="20">
      <t>ゲンガク</t>
    </rPh>
    <phoneticPr fontId="2"/>
  </si>
  <si>
    <t>プルダウン選択</t>
    <rPh sb="5" eb="7">
      <t>センタク</t>
    </rPh>
    <phoneticPr fontId="2"/>
  </si>
  <si>
    <t>プルダウン選択</t>
    <rPh sb="5" eb="7">
      <t>センタク</t>
    </rPh>
    <phoneticPr fontId="2"/>
  </si>
  <si>
    <r>
      <rPr>
        <b/>
        <u/>
        <sz val="11"/>
        <rFont val="ＭＳ Ｐゴシック"/>
        <family val="3"/>
        <charset val="128"/>
      </rPr>
      <t>【</t>
    </r>
    <r>
      <rPr>
        <b/>
        <sz val="11"/>
        <rFont val="ＭＳ Ｐゴシック"/>
        <family val="3"/>
        <charset val="128"/>
      </rPr>
      <t xml:space="preserve">中学生以下の人数】 </t>
    </r>
    <r>
      <rPr>
        <b/>
        <sz val="11"/>
        <color rgb="FFFF0000"/>
        <rFont val="ＭＳ Ｐゴシック"/>
        <family val="3"/>
        <charset val="128"/>
      </rPr>
      <t>※</t>
    </r>
    <r>
      <rPr>
        <b/>
        <u/>
        <sz val="11"/>
        <color rgb="FFFF0000"/>
        <rFont val="ＭＳ Ｐゴシック"/>
        <family val="3"/>
        <charset val="128"/>
      </rPr>
      <t xml:space="preserve"> 減額自動計算されます</t>
    </r>
    <rPh sb="1" eb="4">
      <t>チュウガクセイ</t>
    </rPh>
    <rPh sb="4" eb="6">
      <t>イカ</t>
    </rPh>
    <rPh sb="7" eb="8">
      <t>ニン</t>
    </rPh>
    <rPh sb="8" eb="9">
      <t>スウ</t>
    </rPh>
    <phoneticPr fontId="2"/>
  </si>
  <si>
    <t>中学生以下入力</t>
    <rPh sb="0" eb="3">
      <t>チュウガクセイ</t>
    </rPh>
    <rPh sb="3" eb="5">
      <t>イカ</t>
    </rPh>
    <rPh sb="5" eb="7">
      <t>ニュウリョク</t>
    </rPh>
    <phoneticPr fontId="2"/>
  </si>
  <si>
    <t>年齢チェック</t>
    <rPh sb="0" eb="2">
      <t>ネンレイ</t>
    </rPh>
    <phoneticPr fontId="2"/>
  </si>
  <si>
    <r>
      <t>年齢別の場合生年西暦</t>
    </r>
    <r>
      <rPr>
        <b/>
        <sz val="9"/>
        <color rgb="FFFF0000"/>
        <rFont val="ＭＳ Ｐゴシック"/>
        <family val="3"/>
        <charset val="128"/>
      </rPr>
      <t>(小学生は学年)</t>
    </r>
    <rPh sb="0" eb="3">
      <t>ネンレイベツ</t>
    </rPh>
    <rPh sb="4" eb="6">
      <t>バアイ</t>
    </rPh>
    <rPh sb="6" eb="8">
      <t>セイネン</t>
    </rPh>
    <rPh sb="8" eb="10">
      <t>セイレキ</t>
    </rPh>
    <rPh sb="11" eb="14">
      <t>ショウガクセイ</t>
    </rPh>
    <rPh sb="15" eb="17">
      <t>ガクネン</t>
    </rPh>
    <phoneticPr fontId="5"/>
  </si>
  <si>
    <t>西宮市加盟団体に所属していない方は「フリー」と記入してください。</t>
    <rPh sb="0" eb="3">
      <t>ニシノミヤシ</t>
    </rPh>
    <rPh sb="3" eb="5">
      <t>カメイ</t>
    </rPh>
    <rPh sb="5" eb="7">
      <t>ダンタイ</t>
    </rPh>
    <rPh sb="8" eb="10">
      <t>ショゾク</t>
    </rPh>
    <rPh sb="15" eb="16">
      <t>カタ</t>
    </rPh>
    <rPh sb="23" eb="25">
      <t>キニュウ</t>
    </rPh>
    <phoneticPr fontId="2"/>
  </si>
  <si>
    <t>※所属名は5行目の加盟団体に入力した団体名が自動引用されます。</t>
    <rPh sb="1" eb="3">
      <t>ショゾク</t>
    </rPh>
    <rPh sb="3" eb="4">
      <t>メイ</t>
    </rPh>
    <rPh sb="6" eb="8">
      <t>ギョウメ</t>
    </rPh>
    <rPh sb="9" eb="11">
      <t>カメイ</t>
    </rPh>
    <rPh sb="11" eb="13">
      <t>ダンタイ</t>
    </rPh>
    <rPh sb="14" eb="16">
      <t>ニュウリョク</t>
    </rPh>
    <rPh sb="18" eb="21">
      <t>ダンタイメイ</t>
    </rPh>
    <rPh sb="22" eb="24">
      <t>ジドウ</t>
    </rPh>
    <rPh sb="24" eb="26">
      <t>インヨウ</t>
    </rPh>
    <phoneticPr fontId="2"/>
  </si>
  <si>
    <r>
      <t xml:space="preserve"> (注) 左記金額を、エントリーと同時にお振込みください。　　            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  　　　　　　　　　     　　　　　　　　　　　</t>
    </r>
    <r>
      <rPr>
        <b/>
        <u/>
        <sz val="10"/>
        <color rgb="FF0000FF"/>
        <rFont val="ＭＳ Ｐゴシック"/>
        <family val="3"/>
        <charset val="128"/>
      </rPr>
      <t>・振込証明のコピーを、エントリーシートと共に必ずメールに添付の上、送信してください。</t>
    </r>
    <rPh sb="2" eb="3">
      <t>チュウ</t>
    </rPh>
    <rPh sb="5" eb="7">
      <t>サキ</t>
    </rPh>
    <rPh sb="7" eb="9">
      <t>キンガク</t>
    </rPh>
    <rPh sb="17" eb="19">
      <t>ドウジ</t>
    </rPh>
    <rPh sb="21" eb="23">
      <t>フリコ</t>
    </rPh>
    <rPh sb="170" eb="172">
      <t>フリコミ</t>
    </rPh>
    <rPh sb="172" eb="174">
      <t>ショウメイ</t>
    </rPh>
    <rPh sb="189" eb="190">
      <t>トモ</t>
    </rPh>
    <rPh sb="191" eb="192">
      <t>カナラ</t>
    </rPh>
    <rPh sb="197" eb="199">
      <t>テンプ</t>
    </rPh>
    <rPh sb="200" eb="201">
      <t>ウエ</t>
    </rPh>
    <rPh sb="202" eb="204">
      <t>ソウシン</t>
    </rPh>
    <phoneticPr fontId="2"/>
  </si>
  <si>
    <t>※加盟団体に所属していない方でフリーでエントリーされる方は、西宮市内の自宅住所もしくは在勤住所を記載して下さい。</t>
    <rPh sb="1" eb="3">
      <t>カメイ</t>
    </rPh>
    <rPh sb="3" eb="5">
      <t>ダンタイ</t>
    </rPh>
    <rPh sb="6" eb="8">
      <t>ショゾク</t>
    </rPh>
    <rPh sb="13" eb="14">
      <t>カタ</t>
    </rPh>
    <rPh sb="27" eb="28">
      <t>カタ</t>
    </rPh>
    <rPh sb="30" eb="34">
      <t>ニシノミヤシナイ</t>
    </rPh>
    <rPh sb="35" eb="37">
      <t>ジタク</t>
    </rPh>
    <rPh sb="37" eb="39">
      <t>ジュウショ</t>
    </rPh>
    <rPh sb="43" eb="45">
      <t>ザイキン</t>
    </rPh>
    <rPh sb="45" eb="47">
      <t>ジュウショ</t>
    </rPh>
    <rPh sb="48" eb="50">
      <t>キサイ</t>
    </rPh>
    <rPh sb="52" eb="53">
      <t>クダ</t>
    </rPh>
    <phoneticPr fontId="2"/>
  </si>
  <si>
    <t>薬袋</t>
    <rPh sb="0" eb="2">
      <t>クスリブクロ</t>
    </rPh>
    <phoneticPr fontId="2"/>
  </si>
  <si>
    <t>花子</t>
    <rPh sb="0" eb="2">
      <t>ハナコ</t>
    </rPh>
    <phoneticPr fontId="2"/>
  </si>
  <si>
    <t>ミナイ</t>
    <phoneticPr fontId="2"/>
  </si>
  <si>
    <t>難読のみフリガナ</t>
    <rPh sb="0" eb="2">
      <t>ナンドク</t>
    </rPh>
    <phoneticPr fontId="2"/>
  </si>
  <si>
    <t>団体登録(西宮市のみ)</t>
    <rPh sb="0" eb="2">
      <t>ダンタイ</t>
    </rPh>
    <rPh sb="2" eb="4">
      <t>トウロク</t>
    </rPh>
    <rPh sb="5" eb="8">
      <t>ニシノミヤシ</t>
    </rPh>
    <phoneticPr fontId="2"/>
  </si>
  <si>
    <t>団体登録(含む兵庫県)</t>
    <rPh sb="0" eb="2">
      <t>ダンタイ</t>
    </rPh>
    <rPh sb="2" eb="4">
      <t>トウロク</t>
    </rPh>
    <rPh sb="5" eb="6">
      <t>フク</t>
    </rPh>
    <rPh sb="7" eb="10">
      <t>ヒョウゴケン</t>
    </rPh>
    <phoneticPr fontId="2"/>
  </si>
  <si>
    <r>
      <t>単価</t>
    </r>
    <r>
      <rPr>
        <b/>
        <sz val="9"/>
        <color rgb="FFFF0000"/>
        <rFont val="ＭＳ Ｐゴシック"/>
        <family val="3"/>
        <charset val="128"/>
      </rPr>
      <t>(</t>
    </r>
    <r>
      <rPr>
        <b/>
        <u/>
        <sz val="9"/>
        <color rgb="FFFF0000"/>
        <rFont val="ＭＳ Ｐゴシック"/>
        <family val="3"/>
        <charset val="128"/>
      </rPr>
      <t>入力不</t>
    </r>
    <r>
      <rPr>
        <b/>
        <sz val="9"/>
        <color rgb="FFFF0000"/>
        <rFont val="ＭＳ Ｐゴシック"/>
        <family val="3"/>
        <charset val="128"/>
      </rPr>
      <t>要)</t>
    </r>
    <rPh sb="0" eb="2">
      <t>タンカ</t>
    </rPh>
    <rPh sb="3" eb="5">
      <t>ニュウリョク</t>
    </rPh>
    <rPh sb="5" eb="7">
      <t>フヨウ</t>
    </rPh>
    <phoneticPr fontId="2"/>
  </si>
  <si>
    <r>
      <t>小計</t>
    </r>
    <r>
      <rPr>
        <b/>
        <sz val="9"/>
        <color rgb="FFFF0000"/>
        <rFont val="ＭＳ Ｐゴシック"/>
        <family val="3"/>
        <charset val="128"/>
      </rPr>
      <t>(</t>
    </r>
    <r>
      <rPr>
        <b/>
        <u/>
        <sz val="9"/>
        <color rgb="FFFF0000"/>
        <rFont val="ＭＳ Ｐゴシック"/>
        <family val="3"/>
        <charset val="128"/>
      </rPr>
      <t>入力不要</t>
    </r>
    <r>
      <rPr>
        <b/>
        <sz val="9"/>
        <color rgb="FFFF0000"/>
        <rFont val="ＭＳ Ｐゴシック"/>
        <family val="3"/>
        <charset val="128"/>
      </rPr>
      <t>)</t>
    </r>
    <rPh sb="0" eb="1">
      <t>ショウ</t>
    </rPh>
    <rPh sb="1" eb="2">
      <t>ケイ</t>
    </rPh>
    <phoneticPr fontId="2"/>
  </si>
  <si>
    <r>
      <t xml:space="preserve">→ </t>
    </r>
    <r>
      <rPr>
        <b/>
        <u/>
        <sz val="10"/>
        <color rgb="FFFF0000"/>
        <rFont val="ＭＳ Ｐゴシック"/>
        <family val="3"/>
        <charset val="128"/>
      </rPr>
      <t>一旦大人料金が出てきますが合計欄で自動的に減額されます</t>
    </r>
    <rPh sb="2" eb="4">
      <t>イッタン</t>
    </rPh>
    <rPh sb="4" eb="8">
      <t>オトナリョウキン</t>
    </rPh>
    <rPh sb="9" eb="10">
      <t>デ</t>
    </rPh>
    <rPh sb="15" eb="17">
      <t>ゴウケイ</t>
    </rPh>
    <rPh sb="17" eb="18">
      <t>ラン</t>
    </rPh>
    <rPh sb="19" eb="22">
      <t>ジドウテキ</t>
    </rPh>
    <rPh sb="23" eb="25">
      <t>ゲンガク</t>
    </rPh>
    <phoneticPr fontId="2"/>
  </si>
  <si>
    <r>
      <t>住　　所　</t>
    </r>
    <r>
      <rPr>
        <b/>
        <sz val="9"/>
        <color rgb="FFFF0000"/>
        <rFont val="ＭＳ Ｐゴシック"/>
        <family val="3"/>
        <charset val="128"/>
      </rPr>
      <t>（フリーの方のみ：西宮市在住在勤住所）</t>
    </r>
    <rPh sb="0" eb="1">
      <t>ジュウ</t>
    </rPh>
    <rPh sb="3" eb="4">
      <t>ショ</t>
    </rPh>
    <rPh sb="10" eb="11">
      <t>カタ</t>
    </rPh>
    <rPh sb="14" eb="16">
      <t>ニシノミヤ</t>
    </rPh>
    <rPh sb="16" eb="17">
      <t>シ</t>
    </rPh>
    <rPh sb="17" eb="21">
      <t>ザイジュウザイキン</t>
    </rPh>
    <rPh sb="21" eb="23">
      <t>ジュウショ</t>
    </rPh>
    <phoneticPr fontId="2"/>
  </si>
  <si>
    <t>2026年　月   日</t>
    <rPh sb="4" eb="5">
      <t>ネン</t>
    </rPh>
    <rPh sb="6" eb="7">
      <t>ツキ</t>
    </rPh>
    <rPh sb="10" eb="11">
      <t>ニチ</t>
    </rPh>
    <phoneticPr fontId="2"/>
  </si>
  <si>
    <t>住所</t>
    <rPh sb="0" eb="2">
      <t>ジュウショ</t>
    </rPh>
    <phoneticPr fontId="2"/>
  </si>
  <si>
    <t>女子50歳</t>
    <rPh sb="0" eb="2">
      <t>ジョシ</t>
    </rPh>
    <rPh sb="4" eb="5">
      <t>サイ</t>
    </rPh>
    <phoneticPr fontId="2"/>
  </si>
  <si>
    <t>（黄色の部分のみ入力ください）</t>
    <phoneticPr fontId="2"/>
  </si>
  <si>
    <r>
      <t>人数</t>
    </r>
    <r>
      <rPr>
        <b/>
        <sz val="9"/>
        <color rgb="FFFF0000"/>
        <rFont val="ＭＳ Ｐゴシック"/>
        <family val="3"/>
        <charset val="128"/>
      </rPr>
      <t>(入力不要)</t>
    </r>
    <rPh sb="0" eb="2">
      <t>ニンズウ</t>
    </rPh>
    <phoneticPr fontId="2"/>
  </si>
  <si>
    <t>【第79回　西宮市民体育大会シングルス】　　　　</t>
    <rPh sb="1" eb="2">
      <t>ダイ</t>
    </rPh>
    <rPh sb="4" eb="5">
      <t>カイ</t>
    </rPh>
    <rPh sb="6" eb="10">
      <t>ニシノミヤシミン</t>
    </rPh>
    <rPh sb="10" eb="14">
      <t>タイイクタイカイ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</si>
</sst>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6" formatCode="&quot;¥&quot;#,##0;[Red]&quot;¥&quot;\-#,##0"/>
    <numFmt numFmtId="176" formatCode="0_);[Red]\(0\)"/>
    <numFmt numFmtId="177" formatCode="\5&quot;行&quot;&quot;目&quot;&quot;を&quot;&quot;引&quot;&quot;用&quot;"/>
    <numFmt numFmtId="178" formatCode=";;;"/>
    <numFmt numFmtId="179" formatCode="&quot;¥&quot;#,##0_);[Red]\(&quot;¥&quot;#,##0\)"/>
    <numFmt numFmtId="180" formatCode="&quot;加&quot;&quot;盟&quot;&quot;団&quot;&quot;体&quot;&quot;名&quot;&quot;が&quot;&quot;自&quot;&quot;動&quot;&quot;引&quot;&quot;用&quot;&quot;さ&quot;&quot;れ&quot;&quot;ま&quot;&quot;す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rgb="FF0000FF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color rgb="FF0000FF"/>
      <name val="ＭＳ Ｐゴシック"/>
      <family val="3"/>
      <charset val="128"/>
    </font>
    <font>
      <sz val="11"/>
      <color theme="0" tint="-4.9989318521683403E-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u/>
      <sz val="10"/>
      <color rgb="FF0000FF"/>
      <name val="ＭＳ Ｐゴシック"/>
      <family val="3"/>
      <charset val="128"/>
    </font>
    <font>
      <b/>
      <u/>
      <sz val="9"/>
      <color rgb="FFFF0000"/>
      <name val="ＭＳ Ｐゴシック"/>
      <family val="3"/>
      <charset val="128"/>
    </font>
    <font>
      <b/>
      <u/>
      <sz val="10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0" fillId="2" borderId="1" xfId="0" applyFill="1" applyBorder="1">
      <alignment vertical="center"/>
    </xf>
    <xf numFmtId="0" fontId="1" fillId="2" borderId="1" xfId="0" applyFont="1" applyFill="1" applyBorder="1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8" fontId="0" fillId="0" borderId="0" xfId="0" applyNumberFormat="1" applyAlignment="1">
      <alignment horizontal="center" vertical="center" shrinkToFit="1"/>
    </xf>
    <xf numFmtId="176" fontId="0" fillId="2" borderId="3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178" fontId="6" fillId="0" borderId="5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31" fontId="0" fillId="2" borderId="0" xfId="0" quotePrefix="1" applyNumberForma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179" fontId="6" fillId="0" borderId="8" xfId="1" applyNumberFormat="1" applyFont="1" applyFill="1" applyBorder="1" applyAlignment="1">
      <alignment horizontal="right" vertical="center" shrinkToFit="1"/>
    </xf>
    <xf numFmtId="179" fontId="6" fillId="0" borderId="9" xfId="1" applyNumberFormat="1" applyFont="1" applyFill="1" applyBorder="1" applyAlignment="1">
      <alignment horizontal="right" vertical="center" shrinkToFit="1"/>
    </xf>
    <xf numFmtId="179" fontId="6" fillId="0" borderId="5" xfId="1" applyNumberFormat="1" applyFont="1" applyFill="1" applyBorder="1" applyAlignment="1">
      <alignment horizontal="right" vertical="center" shrinkToFit="1"/>
    </xf>
    <xf numFmtId="0" fontId="6" fillId="0" borderId="0" xfId="0" applyFont="1" applyAlignment="1">
      <alignment vertical="center" shrinkToFit="1"/>
    </xf>
    <xf numFmtId="0" fontId="6" fillId="2" borderId="0" xfId="0" applyFont="1" applyFill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176" fontId="6" fillId="6" borderId="5" xfId="0" applyNumberFormat="1" applyFont="1" applyFill="1" applyBorder="1" applyAlignment="1">
      <alignment horizontal="center" vertical="center"/>
    </xf>
    <xf numFmtId="5" fontId="6" fillId="6" borderId="5" xfId="0" applyNumberFormat="1" applyFont="1" applyFill="1" applyBorder="1" applyAlignment="1">
      <alignment horizontal="right" vertical="center"/>
    </xf>
    <xf numFmtId="0" fontId="10" fillId="6" borderId="1" xfId="0" applyFont="1" applyFill="1" applyBorder="1" applyAlignment="1">
      <alignment horizontal="center" vertical="center" shrinkToFit="1"/>
    </xf>
    <xf numFmtId="5" fontId="7" fillId="6" borderId="1" xfId="0" applyNumberFormat="1" applyFont="1" applyFill="1" applyBorder="1" applyAlignment="1">
      <alignment horizontal="center" vertical="center" shrinkToFit="1"/>
    </xf>
    <xf numFmtId="6" fontId="10" fillId="6" borderId="1" xfId="0" applyNumberFormat="1" applyFont="1" applyFill="1" applyBorder="1" applyAlignment="1">
      <alignment horizontal="right" vertical="center" shrinkToFit="1"/>
    </xf>
    <xf numFmtId="180" fontId="0" fillId="2" borderId="1" xfId="0" applyNumberFormat="1" applyFill="1" applyBorder="1">
      <alignment vertical="center"/>
    </xf>
    <xf numFmtId="179" fontId="18" fillId="0" borderId="9" xfId="1" applyNumberFormat="1" applyFont="1" applyFill="1" applyBorder="1" applyAlignment="1">
      <alignment horizontal="right" vertical="center" shrinkToFit="1"/>
    </xf>
    <xf numFmtId="0" fontId="15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20" fillId="0" borderId="0" xfId="0" applyFont="1">
      <alignment vertical="center"/>
    </xf>
    <xf numFmtId="0" fontId="9" fillId="5" borderId="4" xfId="0" applyFont="1" applyFill="1" applyBorder="1">
      <alignment vertical="center"/>
    </xf>
    <xf numFmtId="5" fontId="22" fillId="0" borderId="1" xfId="0" applyNumberFormat="1" applyFont="1" applyBorder="1" applyAlignment="1">
      <alignment horizontal="center" vertical="center" shrinkToFit="1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shrinkToFit="1"/>
    </xf>
    <xf numFmtId="0" fontId="14" fillId="0" borderId="0" xfId="0" applyFont="1">
      <alignment vertical="center"/>
    </xf>
    <xf numFmtId="0" fontId="13" fillId="5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177" fontId="1" fillId="0" borderId="1" xfId="0" applyNumberFormat="1" applyFont="1" applyBorder="1" applyAlignment="1">
      <alignment horizontal="center" vertical="center"/>
    </xf>
    <xf numFmtId="0" fontId="23" fillId="2" borderId="0" xfId="0" applyFont="1" applyFill="1">
      <alignment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shrinkToFit="1"/>
    </xf>
    <xf numFmtId="0" fontId="14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/>
        <i/>
        <color rgb="FF0000FF"/>
      </font>
    </dxf>
    <dxf>
      <font>
        <b/>
        <i val="0"/>
        <u/>
        <color rgb="FFFF0000"/>
      </font>
    </dxf>
    <dxf>
      <font>
        <b/>
        <i val="0"/>
        <u val="none"/>
        <color rgb="FFFF0000"/>
      </font>
    </dxf>
    <dxf>
      <numFmt numFmtId="177" formatCode="\5&quot;行&quot;&quot;目&quot;&quot;を&quot;&quot;引&quot;&quot;用&quot;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  <color rgb="FFFF9933"/>
      <color rgb="FFFFCC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316C7F10-B7FE-47C4-A0C5-8C67231F3FA8}" autoFormatId="20" applyNumberFormats="0" applyBorderFormats="0" applyFontFormats="0" applyPatternFormats="0" applyAlignmentFormats="0" applyWidthHeightFormats="0">
  <queryTableRefresh nextId="2">
    <queryTableFields count="1">
      <queryTableField id="1" name="列1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CA7A2C-9A55-41BF-B437-A726B11F41E7}" name="テーブル1_1" displayName="テーブル1_1" ref="A1:A3" tableType="queryTable" totalsRowShown="0" dataDxfId="5">
  <autoFilter ref="A1:A3" xr:uid="{42CA7A2C-9A55-41BF-B437-A726B11F41E7}"/>
  <tableColumns count="1">
    <tableColumn id="1" xr3:uid="{7D2A032A-3507-4A3D-9FCF-A8E2A6734554}" uniqueName="1" name="列1" queryTableFieldId="1" dataDxf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C7A8-E675-4C63-9111-1CAD927F9E2E}">
  <dimension ref="A1:N69"/>
  <sheetViews>
    <sheetView showGridLines="0" tabSelected="1" view="pageBreakPreview" topLeftCell="A56" zoomScaleNormal="100" zoomScaleSheetLayoutView="100" workbookViewId="0">
      <selection activeCell="H12" sqref="H12"/>
    </sheetView>
  </sheetViews>
  <sheetFormatPr defaultColWidth="9" defaultRowHeight="13" x14ac:dyDescent="0.2"/>
  <cols>
    <col min="1" max="1" width="9.08984375" style="3" customWidth="1"/>
    <col min="2" max="2" width="5.08984375" style="3" customWidth="1"/>
    <col min="3" max="3" width="8.08984375" style="3" hidden="1" customWidth="1"/>
    <col min="4" max="4" width="18.6328125" style="3" customWidth="1"/>
    <col min="5" max="5" width="9.6328125" style="3" customWidth="1"/>
    <col min="6" max="7" width="13.08984375" style="3" customWidth="1"/>
    <col min="8" max="8" width="29.08984375" style="3" customWidth="1"/>
    <col min="9" max="9" width="14.6328125" style="2" customWidth="1"/>
    <col min="10" max="10" width="29.453125" style="3" customWidth="1"/>
    <col min="11" max="11" width="9.7265625" style="3" customWidth="1"/>
    <col min="12" max="12" width="50.08984375" style="3" customWidth="1"/>
    <col min="13" max="13" width="11.453125" style="46" customWidth="1"/>
    <col min="14" max="16384" width="9" style="3"/>
  </cols>
  <sheetData>
    <row r="1" spans="1:13" ht="23.25" customHeight="1" x14ac:dyDescent="0.2">
      <c r="A1" s="72" t="s">
        <v>67</v>
      </c>
      <c r="B1" s="72"/>
      <c r="C1" s="72"/>
      <c r="D1" s="72"/>
      <c r="E1" s="72"/>
      <c r="F1" s="72"/>
      <c r="G1" s="72"/>
      <c r="H1" s="68" t="s">
        <v>65</v>
      </c>
      <c r="I1" s="63"/>
      <c r="K1" s="6" t="s">
        <v>0</v>
      </c>
    </row>
    <row r="2" spans="1:13" customFormat="1" ht="23.25" customHeight="1" x14ac:dyDescent="0.2">
      <c r="A2" s="1"/>
      <c r="B2" s="4"/>
      <c r="C2" s="1"/>
      <c r="D2" s="1"/>
      <c r="E2" s="38" t="s">
        <v>31</v>
      </c>
      <c r="F2" s="1"/>
      <c r="G2" s="1"/>
      <c r="H2" s="1"/>
      <c r="I2" s="1"/>
      <c r="J2" s="1"/>
      <c r="K2" s="6" t="s">
        <v>48</v>
      </c>
      <c r="L2" s="1"/>
      <c r="M2" s="46"/>
    </row>
    <row r="3" spans="1:13" customFormat="1" ht="23.25" customHeight="1" x14ac:dyDescent="0.2">
      <c r="A3" s="1"/>
      <c r="B3" s="1"/>
      <c r="C3" s="1"/>
      <c r="D3" s="1"/>
      <c r="E3" s="37" t="s">
        <v>62</v>
      </c>
      <c r="F3" s="5"/>
      <c r="G3" s="1"/>
      <c r="H3" s="81"/>
      <c r="I3" s="81"/>
      <c r="J3" s="81"/>
      <c r="K3" s="56" t="s">
        <v>37</v>
      </c>
      <c r="L3" s="3"/>
      <c r="M3" s="46"/>
    </row>
    <row r="4" spans="1:13" ht="15" customHeight="1" x14ac:dyDescent="0.2">
      <c r="A4" s="2"/>
      <c r="B4" s="2"/>
      <c r="C4" s="2"/>
      <c r="D4" s="2"/>
      <c r="E4" s="2"/>
      <c r="F4" s="2"/>
      <c r="G4" s="2"/>
      <c r="H4" s="2"/>
      <c r="J4" s="2"/>
      <c r="K4" s="2"/>
    </row>
    <row r="5" spans="1:13" ht="24" customHeight="1" x14ac:dyDescent="0.2">
      <c r="A5" s="2"/>
      <c r="B5" s="2"/>
      <c r="C5" s="2"/>
      <c r="D5" s="2"/>
      <c r="E5" s="2"/>
      <c r="F5" s="2"/>
      <c r="G5" s="25" t="s">
        <v>1</v>
      </c>
      <c r="H5" s="82"/>
      <c r="I5" s="83"/>
      <c r="J5" s="84"/>
      <c r="K5" s="2"/>
    </row>
    <row r="6" spans="1:13" ht="24" customHeight="1" x14ac:dyDescent="0.2">
      <c r="A6" s="2"/>
      <c r="B6" s="2"/>
      <c r="C6" s="2"/>
      <c r="D6" s="2"/>
      <c r="E6" s="2"/>
      <c r="F6" s="2"/>
      <c r="G6" s="25" t="s">
        <v>2</v>
      </c>
      <c r="H6" s="82"/>
      <c r="I6" s="83"/>
      <c r="J6" s="84"/>
      <c r="K6" s="2"/>
    </row>
    <row r="7" spans="1:13" ht="19.5" customHeight="1" x14ac:dyDescent="0.2">
      <c r="A7" s="2"/>
      <c r="B7" s="2"/>
      <c r="C7" s="2"/>
      <c r="D7" s="2"/>
      <c r="E7" s="2"/>
      <c r="F7" s="2"/>
      <c r="G7" s="2"/>
      <c r="H7" s="2"/>
      <c r="J7" s="2"/>
      <c r="K7" s="2"/>
    </row>
    <row r="8" spans="1:13" ht="19.5" customHeight="1" x14ac:dyDescent="0.2">
      <c r="A8" s="43"/>
      <c r="B8" s="35" t="s">
        <v>3</v>
      </c>
      <c r="C8" s="44"/>
      <c r="D8" s="62"/>
      <c r="E8" s="35" t="s">
        <v>63</v>
      </c>
      <c r="F8" s="71"/>
      <c r="G8" s="71"/>
      <c r="H8" s="71"/>
      <c r="I8" s="61" t="s">
        <v>4</v>
      </c>
      <c r="J8" s="60"/>
      <c r="K8" s="2"/>
    </row>
    <row r="9" spans="1:13" ht="19.5" customHeight="1" x14ac:dyDescent="0.2">
      <c r="A9" s="7"/>
      <c r="B9" s="7"/>
      <c r="C9" s="9"/>
      <c r="D9" s="9"/>
      <c r="E9" s="9"/>
      <c r="F9" s="9"/>
      <c r="G9" s="9"/>
      <c r="H9" s="6"/>
      <c r="I9" s="19"/>
      <c r="J9" s="6"/>
      <c r="K9" s="2"/>
    </row>
    <row r="10" spans="1:13" ht="19.5" customHeight="1" x14ac:dyDescent="0.2">
      <c r="A10" s="7"/>
      <c r="B10" s="7"/>
      <c r="C10" s="9"/>
      <c r="D10" s="10" t="s">
        <v>5</v>
      </c>
      <c r="E10" s="9"/>
      <c r="F10" s="9"/>
      <c r="G10" s="9"/>
      <c r="H10" s="6"/>
      <c r="I10" s="10" t="s">
        <v>44</v>
      </c>
      <c r="J10" s="2"/>
      <c r="K10" s="2"/>
    </row>
    <row r="11" spans="1:13" ht="19.5" customHeight="1" x14ac:dyDescent="0.2">
      <c r="A11" s="7"/>
      <c r="B11" s="7"/>
      <c r="C11" s="9"/>
      <c r="D11" s="24" t="s">
        <v>6</v>
      </c>
      <c r="E11" s="24" t="s">
        <v>66</v>
      </c>
      <c r="F11" s="24" t="s">
        <v>58</v>
      </c>
      <c r="G11" s="24" t="s">
        <v>59</v>
      </c>
      <c r="H11" s="11"/>
      <c r="I11" s="24" t="s">
        <v>6</v>
      </c>
      <c r="J11" s="23" t="s">
        <v>7</v>
      </c>
      <c r="K11" s="23" t="s">
        <v>8</v>
      </c>
      <c r="L11" s="1"/>
    </row>
    <row r="12" spans="1:13" ht="19.5" customHeight="1" x14ac:dyDescent="0.2">
      <c r="A12" s="7"/>
      <c r="B12" s="7"/>
      <c r="C12" s="9"/>
      <c r="D12" s="24" t="s">
        <v>20</v>
      </c>
      <c r="E12" s="24">
        <f>COUNTIF(D39:D118,"男子C級")</f>
        <v>0</v>
      </c>
      <c r="F12" s="32">
        <v>2500</v>
      </c>
      <c r="G12" s="40">
        <f>(E12*F12)</f>
        <v>0</v>
      </c>
      <c r="H12" s="11"/>
      <c r="I12" s="36" t="s">
        <v>9</v>
      </c>
      <c r="J12" s="48">
        <f>COUNTIF(I40:I69,"中学生")+COUNTIF(I40:I69,"小学生")</f>
        <v>0</v>
      </c>
      <c r="K12" s="49">
        <f>J12*500</f>
        <v>0</v>
      </c>
    </row>
    <row r="13" spans="1:13" ht="19.5" customHeight="1" x14ac:dyDescent="0.2">
      <c r="A13" s="7"/>
      <c r="B13" s="7"/>
      <c r="C13" s="9"/>
      <c r="D13" s="24" t="s">
        <v>21</v>
      </c>
      <c r="E13" s="24">
        <f>COUNTIF(D39:D118,"男子B級")</f>
        <v>0</v>
      </c>
      <c r="F13" s="32">
        <v>2500</v>
      </c>
      <c r="G13" s="41">
        <f t="shared" ref="G13:G24" si="0">(E13*F13)</f>
        <v>0</v>
      </c>
      <c r="H13" s="11"/>
      <c r="J13" s="18"/>
      <c r="K13" s="1"/>
    </row>
    <row r="14" spans="1:13" ht="19.5" customHeight="1" x14ac:dyDescent="0.2">
      <c r="A14" s="7"/>
      <c r="B14" s="7"/>
      <c r="C14" s="9"/>
      <c r="D14" s="24" t="s">
        <v>22</v>
      </c>
      <c r="E14" s="24">
        <f>COUNTIF(D39:D118,"男子A級")</f>
        <v>0</v>
      </c>
      <c r="F14" s="32">
        <v>2500</v>
      </c>
      <c r="G14" s="41">
        <f t="shared" si="0"/>
        <v>0</v>
      </c>
      <c r="H14" s="11"/>
      <c r="J14" s="18"/>
      <c r="K14" s="1"/>
    </row>
    <row r="15" spans="1:13" ht="19.5" customHeight="1" x14ac:dyDescent="0.2">
      <c r="A15" s="7"/>
      <c r="B15" s="7"/>
      <c r="C15" s="9"/>
      <c r="D15" s="24" t="s">
        <v>19</v>
      </c>
      <c r="E15" s="24">
        <f>COUNTIF(D39:D118,"40歳男子")</f>
        <v>0</v>
      </c>
      <c r="F15" s="32">
        <v>2500</v>
      </c>
      <c r="G15" s="41">
        <f t="shared" si="0"/>
        <v>0</v>
      </c>
      <c r="H15" s="11"/>
      <c r="J15" s="18"/>
      <c r="K15" s="1"/>
    </row>
    <row r="16" spans="1:13" ht="19.5" customHeight="1" x14ac:dyDescent="0.2">
      <c r="A16" s="7"/>
      <c r="B16" s="7"/>
      <c r="C16" s="9"/>
      <c r="D16" s="24" t="s">
        <v>23</v>
      </c>
      <c r="E16" s="24">
        <f>COUNTIF(D40:D119,"40歳男子B")</f>
        <v>0</v>
      </c>
      <c r="F16" s="32">
        <v>2500</v>
      </c>
      <c r="G16" s="41">
        <f t="shared" si="0"/>
        <v>0</v>
      </c>
      <c r="H16" s="11"/>
      <c r="J16" s="18"/>
      <c r="K16" s="1"/>
    </row>
    <row r="17" spans="1:12" ht="19.5" customHeight="1" x14ac:dyDescent="0.2">
      <c r="A17" s="7"/>
      <c r="B17" s="7"/>
      <c r="C17" s="9"/>
      <c r="D17" s="24" t="s">
        <v>24</v>
      </c>
      <c r="E17" s="24">
        <f>COUNTIF(D40:D119,"55歳男子")</f>
        <v>0</v>
      </c>
      <c r="F17" s="32">
        <v>2500</v>
      </c>
      <c r="G17" s="41">
        <f t="shared" si="0"/>
        <v>0</v>
      </c>
      <c r="H17" s="11"/>
      <c r="J17" s="18"/>
      <c r="K17" s="1"/>
    </row>
    <row r="18" spans="1:12" ht="19.5" customHeight="1" x14ac:dyDescent="0.2">
      <c r="A18" s="7"/>
      <c r="B18" s="7"/>
      <c r="C18" s="9"/>
      <c r="D18" s="24" t="s">
        <v>25</v>
      </c>
      <c r="E18" s="24">
        <f>COUNTIF(D40:D119,"65歳男子")</f>
        <v>0</v>
      </c>
      <c r="F18" s="32">
        <v>2500</v>
      </c>
      <c r="G18" s="41">
        <f t="shared" si="0"/>
        <v>0</v>
      </c>
      <c r="H18" s="11"/>
      <c r="J18" s="18"/>
      <c r="K18" s="1"/>
    </row>
    <row r="19" spans="1:12" ht="19.5" customHeight="1" x14ac:dyDescent="0.2">
      <c r="A19" s="7"/>
      <c r="B19" s="7"/>
      <c r="C19" s="9"/>
      <c r="D19" s="24" t="s">
        <v>26</v>
      </c>
      <c r="E19" s="24">
        <f>COUNTIF(D40:D119,"女子C級")</f>
        <v>0</v>
      </c>
      <c r="F19" s="32">
        <v>2500</v>
      </c>
      <c r="G19" s="41">
        <f t="shared" si="0"/>
        <v>0</v>
      </c>
      <c r="H19" s="11"/>
      <c r="J19" s="18"/>
      <c r="K19" s="1"/>
    </row>
    <row r="20" spans="1:12" ht="19.5" customHeight="1" x14ac:dyDescent="0.2">
      <c r="A20" s="7"/>
      <c r="B20" s="7"/>
      <c r="C20" s="9"/>
      <c r="D20" s="24" t="s">
        <v>27</v>
      </c>
      <c r="E20" s="24">
        <f>COUNTIF(D40:D119,"女子B級")</f>
        <v>0</v>
      </c>
      <c r="F20" s="32">
        <v>2500</v>
      </c>
      <c r="G20" s="41">
        <f t="shared" si="0"/>
        <v>0</v>
      </c>
      <c r="H20" s="11"/>
      <c r="J20" s="18"/>
      <c r="K20" s="1"/>
    </row>
    <row r="21" spans="1:12" ht="19.5" customHeight="1" x14ac:dyDescent="0.2">
      <c r="A21" s="7"/>
      <c r="B21" s="7"/>
      <c r="C21" s="9"/>
      <c r="D21" s="24" t="s">
        <v>28</v>
      </c>
      <c r="E21" s="24">
        <f>COUNTIF(D40:D119,"女子A級")</f>
        <v>0</v>
      </c>
      <c r="F21" s="32">
        <v>2500</v>
      </c>
      <c r="G21" s="41">
        <f t="shared" si="0"/>
        <v>0</v>
      </c>
      <c r="H21" s="11"/>
      <c r="J21" s="18"/>
      <c r="K21" s="1"/>
    </row>
    <row r="22" spans="1:12" ht="19.5" customHeight="1" x14ac:dyDescent="0.2">
      <c r="A22" s="7"/>
      <c r="B22" s="7"/>
      <c r="C22" s="9"/>
      <c r="D22" s="24" t="s">
        <v>29</v>
      </c>
      <c r="E22" s="24">
        <f>COUNTIF(D40:D119,"女子40歳")</f>
        <v>0</v>
      </c>
      <c r="F22" s="32">
        <v>2500</v>
      </c>
      <c r="G22" s="41">
        <f t="shared" si="0"/>
        <v>0</v>
      </c>
      <c r="H22" s="11"/>
      <c r="J22" s="21"/>
      <c r="K22" s="1"/>
    </row>
    <row r="23" spans="1:12" ht="19.5" customHeight="1" x14ac:dyDescent="0.2">
      <c r="A23" s="7"/>
      <c r="B23" s="7"/>
      <c r="C23" s="9"/>
      <c r="D23" s="24" t="s">
        <v>64</v>
      </c>
      <c r="E23" s="24">
        <f>COUNTIF(D40:D119,"女子50歳")</f>
        <v>0</v>
      </c>
      <c r="F23" s="32"/>
      <c r="G23" s="41">
        <f t="shared" si="0"/>
        <v>0</v>
      </c>
      <c r="H23" s="11"/>
      <c r="J23" s="21"/>
      <c r="K23" s="1"/>
    </row>
    <row r="24" spans="1:12" ht="19.5" customHeight="1" x14ac:dyDescent="0.2">
      <c r="A24" s="7"/>
      <c r="B24" s="7"/>
      <c r="C24" s="9"/>
      <c r="D24" s="24" t="s">
        <v>36</v>
      </c>
      <c r="E24" s="24">
        <f>COUNTIF(D40:D119,"ジュニア(小学生)")</f>
        <v>0</v>
      </c>
      <c r="F24" s="32">
        <v>2500</v>
      </c>
      <c r="G24" s="54">
        <f t="shared" si="0"/>
        <v>0</v>
      </c>
      <c r="H24" s="55" t="s">
        <v>60</v>
      </c>
      <c r="J24" s="18"/>
      <c r="K24" s="1"/>
    </row>
    <row r="25" spans="1:12" ht="19.5" customHeight="1" x14ac:dyDescent="0.2">
      <c r="A25" s="7"/>
      <c r="B25" s="7"/>
      <c r="C25" s="9"/>
      <c r="D25" s="24" t="s">
        <v>57</v>
      </c>
      <c r="E25" s="31"/>
      <c r="F25" s="59">
        <v>7000</v>
      </c>
      <c r="G25" s="42">
        <f>E25*F25</f>
        <v>0</v>
      </c>
      <c r="H25" s="55"/>
      <c r="J25" s="18"/>
      <c r="K25" s="1"/>
    </row>
    <row r="26" spans="1:12" ht="19.5" customHeight="1" x14ac:dyDescent="0.2">
      <c r="A26" s="7"/>
      <c r="B26" s="7"/>
      <c r="C26" s="9"/>
      <c r="D26" s="24" t="s">
        <v>56</v>
      </c>
      <c r="E26" s="31"/>
      <c r="F26" s="59">
        <v>5000</v>
      </c>
      <c r="G26" s="42">
        <f>E26*F26</f>
        <v>0</v>
      </c>
      <c r="H26" s="11"/>
      <c r="J26" s="18"/>
      <c r="K26" s="1"/>
    </row>
    <row r="27" spans="1:12" ht="37.9" customHeight="1" x14ac:dyDescent="0.2">
      <c r="A27" s="7"/>
      <c r="B27" s="7"/>
      <c r="C27" s="9"/>
      <c r="D27" s="33" t="s">
        <v>41</v>
      </c>
      <c r="E27" s="50">
        <f>SUM(E12:E24)</f>
        <v>0</v>
      </c>
      <c r="F27" s="51"/>
      <c r="G27" s="52">
        <f>SUM(G12:G26)-K12</f>
        <v>0</v>
      </c>
      <c r="H27" s="85" t="s">
        <v>50</v>
      </c>
      <c r="I27" s="86"/>
      <c r="J27" s="86"/>
      <c r="K27" s="86"/>
      <c r="L27" s="86"/>
    </row>
    <row r="28" spans="1:12" ht="19.5" customHeight="1" x14ac:dyDescent="0.2">
      <c r="A28" s="7"/>
      <c r="B28" s="7"/>
      <c r="C28" s="9"/>
      <c r="D28" s="34" t="s">
        <v>10</v>
      </c>
      <c r="E28" s="79"/>
      <c r="F28" s="80"/>
      <c r="G28" s="35"/>
      <c r="J28" s="8"/>
      <c r="K28" s="2"/>
    </row>
    <row r="29" spans="1:12" ht="19.5" customHeight="1" x14ac:dyDescent="0.2">
      <c r="A29" s="7"/>
      <c r="B29" s="7"/>
      <c r="C29" s="9"/>
      <c r="D29" s="9"/>
      <c r="E29" s="9"/>
      <c r="F29" s="9"/>
      <c r="G29" s="9"/>
      <c r="H29" s="39" t="s">
        <v>30</v>
      </c>
      <c r="I29" s="19"/>
      <c r="K29" s="2"/>
    </row>
    <row r="30" spans="1:12" ht="19.5" customHeight="1" x14ac:dyDescent="0.2">
      <c r="A30" s="7"/>
      <c r="B30" s="7"/>
      <c r="C30" s="9"/>
      <c r="D30" s="9"/>
      <c r="E30" s="9"/>
      <c r="F30" s="9"/>
      <c r="G30" s="9"/>
      <c r="H30" s="39" t="s">
        <v>49</v>
      </c>
      <c r="I30" s="19"/>
      <c r="K30" s="2"/>
    </row>
    <row r="31" spans="1:12" ht="19.5" customHeight="1" x14ac:dyDescent="0.2">
      <c r="A31" s="7"/>
      <c r="B31" s="7"/>
      <c r="C31" s="9"/>
      <c r="D31" s="9"/>
      <c r="E31" s="9"/>
      <c r="F31" s="9"/>
      <c r="G31" s="9"/>
      <c r="H31" s="39" t="s">
        <v>38</v>
      </c>
      <c r="I31" s="19"/>
      <c r="K31" s="2"/>
    </row>
    <row r="32" spans="1:12" ht="19.5" customHeight="1" x14ac:dyDescent="0.2">
      <c r="A32" s="7"/>
      <c r="B32" s="7"/>
      <c r="C32" s="9"/>
      <c r="D32" s="9"/>
      <c r="E32" s="9"/>
      <c r="F32" s="9"/>
      <c r="G32" s="9"/>
      <c r="H32" s="39" t="s">
        <v>39</v>
      </c>
      <c r="I32" s="19"/>
      <c r="K32" s="2"/>
    </row>
    <row r="33" spans="1:14" ht="19.5" customHeight="1" x14ac:dyDescent="0.2">
      <c r="A33" s="7"/>
      <c r="B33" s="7"/>
      <c r="C33" s="9"/>
      <c r="D33" s="9"/>
      <c r="E33" s="9"/>
      <c r="F33" s="9"/>
      <c r="G33" s="9"/>
      <c r="H33" s="39" t="s">
        <v>40</v>
      </c>
      <c r="I33" s="19"/>
      <c r="K33" s="2"/>
    </row>
    <row r="34" spans="1:14" ht="19.5" customHeight="1" x14ac:dyDescent="0.2">
      <c r="A34" s="7"/>
      <c r="B34" s="7"/>
      <c r="C34" s="9"/>
      <c r="D34" s="9"/>
      <c r="E34" s="9"/>
      <c r="F34" s="9"/>
      <c r="G34" s="9"/>
      <c r="H34" s="57" t="s">
        <v>32</v>
      </c>
      <c r="I34" s="19"/>
      <c r="K34" s="2"/>
    </row>
    <row r="35" spans="1:14" ht="19.5" customHeight="1" x14ac:dyDescent="0.2">
      <c r="A35" s="7"/>
      <c r="B35" s="7"/>
      <c r="C35" s="9"/>
      <c r="D35" s="9"/>
      <c r="E35" s="9"/>
      <c r="F35" s="9"/>
      <c r="G35" s="9"/>
      <c r="H35" s="57" t="s">
        <v>51</v>
      </c>
      <c r="I35" s="19"/>
      <c r="K35" s="2"/>
    </row>
    <row r="36" spans="1:14" ht="19.5" customHeight="1" x14ac:dyDescent="0.2">
      <c r="A36" s="7"/>
      <c r="B36" s="7"/>
      <c r="C36" s="9"/>
      <c r="D36" s="9"/>
      <c r="E36" s="9"/>
      <c r="F36" s="9"/>
      <c r="G36" s="9"/>
      <c r="I36" s="19"/>
      <c r="K36" s="2"/>
    </row>
    <row r="37" spans="1:14" ht="16.5" customHeight="1" x14ac:dyDescent="0.2">
      <c r="A37" s="25"/>
      <c r="B37" s="25" t="s">
        <v>11</v>
      </c>
      <c r="C37" s="25" t="s">
        <v>12</v>
      </c>
      <c r="D37" s="25" t="s">
        <v>6</v>
      </c>
      <c r="E37" s="25" t="s">
        <v>13</v>
      </c>
      <c r="F37" s="25" t="s">
        <v>14</v>
      </c>
      <c r="G37" s="26" t="s">
        <v>55</v>
      </c>
      <c r="H37" s="25" t="s">
        <v>15</v>
      </c>
      <c r="I37" s="45" t="s">
        <v>45</v>
      </c>
      <c r="J37" s="27" t="s">
        <v>47</v>
      </c>
      <c r="K37" s="75" t="s">
        <v>61</v>
      </c>
      <c r="L37" s="76"/>
      <c r="M37" s="46" t="s">
        <v>46</v>
      </c>
    </row>
    <row r="38" spans="1:14" ht="16.5" hidden="1" customHeight="1" x14ac:dyDescent="0.2">
      <c r="A38" s="12"/>
      <c r="B38" s="13"/>
      <c r="C38" s="13"/>
      <c r="D38" s="13"/>
      <c r="E38" s="13"/>
      <c r="F38" s="13"/>
      <c r="G38" s="13"/>
      <c r="H38" s="13"/>
      <c r="I38" s="20"/>
      <c r="J38" s="13"/>
      <c r="K38" s="12"/>
      <c r="L38" s="12"/>
    </row>
    <row r="39" spans="1:14" ht="25.15" customHeight="1" x14ac:dyDescent="0.2">
      <c r="A39" s="69" t="s">
        <v>16</v>
      </c>
      <c r="B39" s="70"/>
      <c r="C39" s="14"/>
      <c r="D39" s="65" t="s">
        <v>42</v>
      </c>
      <c r="E39" s="58" t="s">
        <v>52</v>
      </c>
      <c r="F39" s="58" t="s">
        <v>53</v>
      </c>
      <c r="G39" s="58" t="s">
        <v>54</v>
      </c>
      <c r="H39" s="30" t="s">
        <v>17</v>
      </c>
      <c r="I39" s="64" t="s">
        <v>43</v>
      </c>
      <c r="J39" s="30">
        <v>1971</v>
      </c>
      <c r="K39" s="77" t="s">
        <v>18</v>
      </c>
      <c r="L39" s="78"/>
      <c r="N39"/>
    </row>
    <row r="40" spans="1:14" ht="25.15" customHeight="1" x14ac:dyDescent="0.2">
      <c r="A40" s="12"/>
      <c r="B40" s="12">
        <v>1</v>
      </c>
      <c r="C40" s="14"/>
      <c r="D40" s="66"/>
      <c r="E40" s="16"/>
      <c r="F40" s="16"/>
      <c r="G40" s="16"/>
      <c r="H40" s="53">
        <f>$H$5</f>
        <v>0</v>
      </c>
      <c r="I40" s="67"/>
      <c r="J40" s="28"/>
      <c r="K40" s="73"/>
      <c r="L40" s="74"/>
      <c r="M40" s="47">
        <f>2025-J40</f>
        <v>2025</v>
      </c>
      <c r="N40"/>
    </row>
    <row r="41" spans="1:14" ht="25.15" customHeight="1" x14ac:dyDescent="0.2">
      <c r="A41" s="12"/>
      <c r="B41" s="12">
        <v>2</v>
      </c>
      <c r="C41" s="15"/>
      <c r="D41" s="66"/>
      <c r="E41" s="16"/>
      <c r="F41" s="16"/>
      <c r="G41" s="16"/>
      <c r="H41" s="53">
        <f t="shared" ref="H41:H69" si="1">$H$5</f>
        <v>0</v>
      </c>
      <c r="I41" s="67"/>
      <c r="J41" s="28"/>
      <c r="K41" s="73"/>
      <c r="L41" s="74"/>
      <c r="M41" s="47">
        <f t="shared" ref="M41:M64" si="2">2025-J41</f>
        <v>2025</v>
      </c>
    </row>
    <row r="42" spans="1:14" ht="25.15" customHeight="1" x14ac:dyDescent="0.2">
      <c r="A42" s="12"/>
      <c r="B42" s="12">
        <v>3</v>
      </c>
      <c r="C42" s="14"/>
      <c r="D42" s="66"/>
      <c r="E42" s="16"/>
      <c r="F42" s="16"/>
      <c r="G42" s="16"/>
      <c r="H42" s="53">
        <f t="shared" si="1"/>
        <v>0</v>
      </c>
      <c r="I42" s="67"/>
      <c r="J42" s="29"/>
      <c r="K42" s="73"/>
      <c r="L42" s="74"/>
      <c r="M42" s="47">
        <f t="shared" si="2"/>
        <v>2025</v>
      </c>
    </row>
    <row r="43" spans="1:14" ht="25.15" customHeight="1" x14ac:dyDescent="0.2">
      <c r="A43" s="12"/>
      <c r="B43" s="12">
        <v>4</v>
      </c>
      <c r="C43" s="15"/>
      <c r="D43" s="66"/>
      <c r="E43" s="16"/>
      <c r="F43" s="16"/>
      <c r="G43" s="16"/>
      <c r="H43" s="53">
        <f t="shared" si="1"/>
        <v>0</v>
      </c>
      <c r="I43" s="67"/>
      <c r="J43" s="28"/>
      <c r="K43" s="73"/>
      <c r="L43" s="74"/>
      <c r="M43" s="47">
        <f t="shared" si="2"/>
        <v>2025</v>
      </c>
    </row>
    <row r="44" spans="1:14" ht="25.15" customHeight="1" x14ac:dyDescent="0.2">
      <c r="A44" s="12"/>
      <c r="B44" s="12">
        <v>5</v>
      </c>
      <c r="C44" s="14"/>
      <c r="D44" s="66"/>
      <c r="E44" s="16"/>
      <c r="F44" s="16"/>
      <c r="G44" s="16"/>
      <c r="H44" s="53">
        <f t="shared" si="1"/>
        <v>0</v>
      </c>
      <c r="I44" s="67"/>
      <c r="J44" s="28"/>
      <c r="K44" s="73"/>
      <c r="L44" s="74"/>
      <c r="M44" s="47">
        <f t="shared" si="2"/>
        <v>2025</v>
      </c>
    </row>
    <row r="45" spans="1:14" ht="25.15" customHeight="1" x14ac:dyDescent="0.2">
      <c r="A45" s="12"/>
      <c r="B45" s="12">
        <v>6</v>
      </c>
      <c r="C45" s="15"/>
      <c r="D45" s="66"/>
      <c r="E45" s="16"/>
      <c r="F45" s="16"/>
      <c r="G45" s="16"/>
      <c r="H45" s="53">
        <f t="shared" si="1"/>
        <v>0</v>
      </c>
      <c r="I45" s="67"/>
      <c r="J45" s="28"/>
      <c r="K45" s="73"/>
      <c r="L45" s="74"/>
      <c r="M45" s="47">
        <f t="shared" si="2"/>
        <v>2025</v>
      </c>
    </row>
    <row r="46" spans="1:14" ht="25.15" customHeight="1" x14ac:dyDescent="0.2">
      <c r="A46" s="12"/>
      <c r="B46" s="12">
        <v>7</v>
      </c>
      <c r="C46" s="14"/>
      <c r="D46" s="66"/>
      <c r="E46" s="16"/>
      <c r="F46" s="16"/>
      <c r="G46" s="16"/>
      <c r="H46" s="53">
        <f t="shared" si="1"/>
        <v>0</v>
      </c>
      <c r="I46" s="67"/>
      <c r="J46" s="28"/>
      <c r="K46" s="73"/>
      <c r="L46" s="74"/>
      <c r="M46" s="47">
        <f t="shared" si="2"/>
        <v>2025</v>
      </c>
    </row>
    <row r="47" spans="1:14" ht="25.15" customHeight="1" x14ac:dyDescent="0.2">
      <c r="A47" s="12"/>
      <c r="B47" s="12">
        <v>8</v>
      </c>
      <c r="C47" s="15"/>
      <c r="D47" s="66"/>
      <c r="E47" s="16"/>
      <c r="F47" s="16"/>
      <c r="G47" s="16"/>
      <c r="H47" s="53">
        <f t="shared" si="1"/>
        <v>0</v>
      </c>
      <c r="I47" s="67"/>
      <c r="J47" s="28"/>
      <c r="K47" s="73"/>
      <c r="L47" s="74"/>
      <c r="M47" s="47">
        <f t="shared" si="2"/>
        <v>2025</v>
      </c>
    </row>
    <row r="48" spans="1:14" ht="25.15" customHeight="1" x14ac:dyDescent="0.2">
      <c r="A48" s="12"/>
      <c r="B48" s="12">
        <v>9</v>
      </c>
      <c r="C48" s="14"/>
      <c r="D48" s="66"/>
      <c r="E48" s="17"/>
      <c r="F48" s="17"/>
      <c r="G48" s="17"/>
      <c r="H48" s="53">
        <f t="shared" si="1"/>
        <v>0</v>
      </c>
      <c r="I48" s="67"/>
      <c r="J48" s="28"/>
      <c r="K48" s="73"/>
      <c r="L48" s="74"/>
      <c r="M48" s="47">
        <f t="shared" si="2"/>
        <v>2025</v>
      </c>
    </row>
    <row r="49" spans="1:13" ht="25.15" customHeight="1" x14ac:dyDescent="0.2">
      <c r="A49" s="12"/>
      <c r="B49" s="12">
        <v>10</v>
      </c>
      <c r="C49" s="15"/>
      <c r="D49" s="66"/>
      <c r="E49" s="17"/>
      <c r="F49" s="17"/>
      <c r="G49" s="17"/>
      <c r="H49" s="53">
        <f t="shared" si="1"/>
        <v>0</v>
      </c>
      <c r="I49" s="67"/>
      <c r="J49" s="28"/>
      <c r="K49" s="73"/>
      <c r="L49" s="74"/>
      <c r="M49" s="47">
        <f t="shared" si="2"/>
        <v>2025</v>
      </c>
    </row>
    <row r="50" spans="1:13" ht="25.15" customHeight="1" x14ac:dyDescent="0.2">
      <c r="A50" s="12"/>
      <c r="B50" s="12">
        <v>11</v>
      </c>
      <c r="C50" s="14"/>
      <c r="D50" s="66"/>
      <c r="E50" s="17"/>
      <c r="F50" s="17"/>
      <c r="G50" s="17"/>
      <c r="H50" s="53">
        <f t="shared" si="1"/>
        <v>0</v>
      </c>
      <c r="I50" s="67"/>
      <c r="J50" s="28"/>
      <c r="K50" s="73"/>
      <c r="L50" s="74"/>
      <c r="M50" s="47">
        <f t="shared" si="2"/>
        <v>2025</v>
      </c>
    </row>
    <row r="51" spans="1:13" ht="25.15" customHeight="1" x14ac:dyDescent="0.2">
      <c r="A51" s="12"/>
      <c r="B51" s="12">
        <v>12</v>
      </c>
      <c r="C51" s="15"/>
      <c r="D51" s="66"/>
      <c r="E51" s="17"/>
      <c r="F51" s="17"/>
      <c r="G51" s="17"/>
      <c r="H51" s="53">
        <f t="shared" si="1"/>
        <v>0</v>
      </c>
      <c r="I51" s="67"/>
      <c r="J51" s="29"/>
      <c r="K51" s="73"/>
      <c r="L51" s="74"/>
      <c r="M51" s="47">
        <f t="shared" si="2"/>
        <v>2025</v>
      </c>
    </row>
    <row r="52" spans="1:13" ht="25.15" customHeight="1" x14ac:dyDescent="0.2">
      <c r="A52" s="12"/>
      <c r="B52" s="12">
        <v>13</v>
      </c>
      <c r="C52" s="14"/>
      <c r="D52" s="66"/>
      <c r="E52" s="17"/>
      <c r="F52" s="17"/>
      <c r="G52" s="17"/>
      <c r="H52" s="53">
        <f t="shared" si="1"/>
        <v>0</v>
      </c>
      <c r="I52" s="67"/>
      <c r="J52" s="28"/>
      <c r="K52" s="73"/>
      <c r="L52" s="74"/>
      <c r="M52" s="47">
        <f t="shared" si="2"/>
        <v>2025</v>
      </c>
    </row>
    <row r="53" spans="1:13" ht="25.15" customHeight="1" x14ac:dyDescent="0.2">
      <c r="A53" s="12"/>
      <c r="B53" s="12">
        <v>14</v>
      </c>
      <c r="C53" s="15"/>
      <c r="D53" s="66"/>
      <c r="E53" s="17"/>
      <c r="F53" s="17"/>
      <c r="G53" s="17"/>
      <c r="H53" s="53">
        <f t="shared" si="1"/>
        <v>0</v>
      </c>
      <c r="I53" s="67"/>
      <c r="J53" s="28"/>
      <c r="K53" s="73"/>
      <c r="L53" s="74"/>
      <c r="M53" s="47">
        <f t="shared" si="2"/>
        <v>2025</v>
      </c>
    </row>
    <row r="54" spans="1:13" ht="25.15" customHeight="1" x14ac:dyDescent="0.2">
      <c r="A54" s="12"/>
      <c r="B54" s="12">
        <v>15</v>
      </c>
      <c r="C54" s="14"/>
      <c r="D54" s="66"/>
      <c r="E54" s="17"/>
      <c r="F54" s="17"/>
      <c r="G54" s="17"/>
      <c r="H54" s="53">
        <f t="shared" si="1"/>
        <v>0</v>
      </c>
      <c r="I54" s="67"/>
      <c r="J54" s="28"/>
      <c r="K54" s="73"/>
      <c r="L54" s="74"/>
      <c r="M54" s="47">
        <f t="shared" si="2"/>
        <v>2025</v>
      </c>
    </row>
    <row r="55" spans="1:13" ht="25.15" customHeight="1" x14ac:dyDescent="0.2">
      <c r="A55" s="12"/>
      <c r="B55" s="12">
        <v>16</v>
      </c>
      <c r="C55" s="15"/>
      <c r="D55" s="66"/>
      <c r="E55" s="17"/>
      <c r="F55" s="17"/>
      <c r="G55" s="17"/>
      <c r="H55" s="53">
        <f t="shared" si="1"/>
        <v>0</v>
      </c>
      <c r="I55" s="67"/>
      <c r="J55" s="28"/>
      <c r="K55" s="73"/>
      <c r="L55" s="74"/>
      <c r="M55" s="47">
        <f t="shared" si="2"/>
        <v>2025</v>
      </c>
    </row>
    <row r="56" spans="1:13" ht="25.15" customHeight="1" x14ac:dyDescent="0.2">
      <c r="A56" s="12"/>
      <c r="B56" s="12">
        <v>17</v>
      </c>
      <c r="C56" s="14"/>
      <c r="D56" s="66"/>
      <c r="E56" s="17"/>
      <c r="F56" s="17"/>
      <c r="G56" s="17"/>
      <c r="H56" s="53">
        <f t="shared" si="1"/>
        <v>0</v>
      </c>
      <c r="I56" s="67"/>
      <c r="J56" s="28"/>
      <c r="K56" s="73"/>
      <c r="L56" s="74"/>
      <c r="M56" s="47">
        <f t="shared" si="2"/>
        <v>2025</v>
      </c>
    </row>
    <row r="57" spans="1:13" ht="25.15" customHeight="1" x14ac:dyDescent="0.2">
      <c r="A57" s="12"/>
      <c r="B57" s="12">
        <v>18</v>
      </c>
      <c r="C57" s="15"/>
      <c r="D57" s="66"/>
      <c r="E57" s="17"/>
      <c r="F57" s="17"/>
      <c r="G57" s="17"/>
      <c r="H57" s="53">
        <f t="shared" si="1"/>
        <v>0</v>
      </c>
      <c r="I57" s="67"/>
      <c r="J57" s="28"/>
      <c r="K57" s="73"/>
      <c r="L57" s="74"/>
      <c r="M57" s="47">
        <f t="shared" si="2"/>
        <v>2025</v>
      </c>
    </row>
    <row r="58" spans="1:13" ht="25.15" customHeight="1" x14ac:dyDescent="0.2">
      <c r="A58" s="12"/>
      <c r="B58" s="12">
        <v>19</v>
      </c>
      <c r="C58" s="14"/>
      <c r="D58" s="66"/>
      <c r="E58" s="17"/>
      <c r="F58" s="17"/>
      <c r="G58" s="17"/>
      <c r="H58" s="53">
        <f t="shared" si="1"/>
        <v>0</v>
      </c>
      <c r="I58" s="67"/>
      <c r="J58" s="28"/>
      <c r="K58" s="73"/>
      <c r="L58" s="74"/>
      <c r="M58" s="47">
        <f t="shared" si="2"/>
        <v>2025</v>
      </c>
    </row>
    <row r="59" spans="1:13" ht="25.15" customHeight="1" x14ac:dyDescent="0.2">
      <c r="A59" s="12"/>
      <c r="B59" s="12">
        <v>20</v>
      </c>
      <c r="C59" s="15"/>
      <c r="D59" s="66"/>
      <c r="E59" s="17"/>
      <c r="F59" s="17"/>
      <c r="G59" s="17"/>
      <c r="H59" s="53">
        <f t="shared" si="1"/>
        <v>0</v>
      </c>
      <c r="I59" s="67"/>
      <c r="J59" s="28"/>
      <c r="K59" s="73"/>
      <c r="L59" s="74"/>
      <c r="M59" s="47">
        <f t="shared" si="2"/>
        <v>2025</v>
      </c>
    </row>
    <row r="60" spans="1:13" ht="25.15" customHeight="1" x14ac:dyDescent="0.2">
      <c r="A60" s="12"/>
      <c r="B60" s="12">
        <v>21</v>
      </c>
      <c r="C60" s="14"/>
      <c r="D60" s="66"/>
      <c r="E60" s="17"/>
      <c r="F60" s="17"/>
      <c r="G60" s="17"/>
      <c r="H60" s="53">
        <f t="shared" si="1"/>
        <v>0</v>
      </c>
      <c r="I60" s="67"/>
      <c r="J60" s="28"/>
      <c r="K60" s="73"/>
      <c r="L60" s="74"/>
      <c r="M60" s="47">
        <f t="shared" si="2"/>
        <v>2025</v>
      </c>
    </row>
    <row r="61" spans="1:13" ht="25.15" customHeight="1" x14ac:dyDescent="0.2">
      <c r="A61" s="12"/>
      <c r="B61" s="12">
        <v>22</v>
      </c>
      <c r="C61" s="15"/>
      <c r="D61" s="66"/>
      <c r="E61" s="17"/>
      <c r="F61" s="17"/>
      <c r="G61" s="17"/>
      <c r="H61" s="53">
        <f t="shared" si="1"/>
        <v>0</v>
      </c>
      <c r="I61" s="67"/>
      <c r="J61" s="28"/>
      <c r="K61" s="73"/>
      <c r="L61" s="74"/>
      <c r="M61" s="47">
        <f t="shared" si="2"/>
        <v>2025</v>
      </c>
    </row>
    <row r="62" spans="1:13" ht="25.15" customHeight="1" x14ac:dyDescent="0.2">
      <c r="A62" s="12"/>
      <c r="B62" s="12">
        <v>23</v>
      </c>
      <c r="C62" s="14"/>
      <c r="D62" s="66"/>
      <c r="E62" s="17"/>
      <c r="F62" s="17"/>
      <c r="G62" s="17"/>
      <c r="H62" s="53">
        <f t="shared" si="1"/>
        <v>0</v>
      </c>
      <c r="I62" s="67"/>
      <c r="J62" s="28"/>
      <c r="K62" s="73"/>
      <c r="L62" s="74"/>
      <c r="M62" s="47">
        <f t="shared" si="2"/>
        <v>2025</v>
      </c>
    </row>
    <row r="63" spans="1:13" ht="25.15" customHeight="1" x14ac:dyDescent="0.2">
      <c r="A63" s="12"/>
      <c r="B63" s="12">
        <v>24</v>
      </c>
      <c r="C63" s="15"/>
      <c r="D63" s="66"/>
      <c r="E63" s="17"/>
      <c r="F63" s="17"/>
      <c r="G63" s="17"/>
      <c r="H63" s="53">
        <f t="shared" si="1"/>
        <v>0</v>
      </c>
      <c r="I63" s="67"/>
      <c r="J63" s="28"/>
      <c r="K63" s="73"/>
      <c r="L63" s="74"/>
      <c r="M63" s="47">
        <f t="shared" si="2"/>
        <v>2025</v>
      </c>
    </row>
    <row r="64" spans="1:13" ht="25.15" customHeight="1" x14ac:dyDescent="0.2">
      <c r="A64" s="12"/>
      <c r="B64" s="12">
        <v>25</v>
      </c>
      <c r="C64" s="14"/>
      <c r="D64" s="66"/>
      <c r="E64" s="17"/>
      <c r="F64" s="17"/>
      <c r="G64" s="17"/>
      <c r="H64" s="53">
        <f t="shared" si="1"/>
        <v>0</v>
      </c>
      <c r="I64" s="67"/>
      <c r="J64" s="28"/>
      <c r="K64" s="73"/>
      <c r="L64" s="74"/>
      <c r="M64" s="47">
        <f t="shared" si="2"/>
        <v>2025</v>
      </c>
    </row>
    <row r="65" spans="1:13" ht="25.15" customHeight="1" x14ac:dyDescent="0.2">
      <c r="A65" s="12"/>
      <c r="B65" s="12">
        <v>26</v>
      </c>
      <c r="C65" s="14"/>
      <c r="D65" s="66"/>
      <c r="E65" s="17"/>
      <c r="F65" s="17"/>
      <c r="G65" s="17"/>
      <c r="H65" s="53">
        <f t="shared" si="1"/>
        <v>0</v>
      </c>
      <c r="I65" s="67"/>
      <c r="J65" s="28"/>
      <c r="K65" s="73"/>
      <c r="L65" s="74"/>
      <c r="M65" s="47">
        <f t="shared" ref="M65:M69" si="3">2025-J65</f>
        <v>2025</v>
      </c>
    </row>
    <row r="66" spans="1:13" ht="25.15" customHeight="1" x14ac:dyDescent="0.2">
      <c r="A66" s="12"/>
      <c r="B66" s="12">
        <v>27</v>
      </c>
      <c r="C66" s="15"/>
      <c r="D66" s="66"/>
      <c r="E66" s="17"/>
      <c r="F66" s="17"/>
      <c r="G66" s="17"/>
      <c r="H66" s="53">
        <f t="shared" si="1"/>
        <v>0</v>
      </c>
      <c r="I66" s="67"/>
      <c r="J66" s="28"/>
      <c r="K66" s="73"/>
      <c r="L66" s="74"/>
      <c r="M66" s="47">
        <f t="shared" si="3"/>
        <v>2025</v>
      </c>
    </row>
    <row r="67" spans="1:13" ht="25.15" customHeight="1" x14ac:dyDescent="0.2">
      <c r="A67" s="12"/>
      <c r="B67" s="12">
        <v>28</v>
      </c>
      <c r="C67" s="14"/>
      <c r="D67" s="66"/>
      <c r="E67" s="17"/>
      <c r="F67" s="17"/>
      <c r="G67" s="17"/>
      <c r="H67" s="53">
        <f t="shared" si="1"/>
        <v>0</v>
      </c>
      <c r="I67" s="67"/>
      <c r="J67" s="28"/>
      <c r="K67" s="73"/>
      <c r="L67" s="74"/>
      <c r="M67" s="47">
        <f t="shared" si="3"/>
        <v>2025</v>
      </c>
    </row>
    <row r="68" spans="1:13" ht="25.15" customHeight="1" x14ac:dyDescent="0.2">
      <c r="A68" s="12"/>
      <c r="B68" s="12">
        <v>29</v>
      </c>
      <c r="C68" s="15"/>
      <c r="D68" s="66"/>
      <c r="E68" s="17"/>
      <c r="F68" s="17"/>
      <c r="G68" s="17"/>
      <c r="H68" s="53">
        <f t="shared" si="1"/>
        <v>0</v>
      </c>
      <c r="I68" s="67"/>
      <c r="J68" s="28"/>
      <c r="K68" s="73"/>
      <c r="L68" s="74"/>
      <c r="M68" s="47">
        <f t="shared" si="3"/>
        <v>2025</v>
      </c>
    </row>
    <row r="69" spans="1:13" ht="25.15" customHeight="1" x14ac:dyDescent="0.2">
      <c r="A69" s="12"/>
      <c r="B69" s="12">
        <v>30</v>
      </c>
      <c r="C69" s="14"/>
      <c r="D69" s="66"/>
      <c r="E69" s="17"/>
      <c r="F69" s="17"/>
      <c r="G69" s="17"/>
      <c r="H69" s="53">
        <f t="shared" si="1"/>
        <v>0</v>
      </c>
      <c r="I69" s="67"/>
      <c r="J69" s="28"/>
      <c r="K69" s="73"/>
      <c r="L69" s="74"/>
      <c r="M69" s="47">
        <f t="shared" si="3"/>
        <v>2025</v>
      </c>
    </row>
  </sheetData>
  <mergeCells count="40">
    <mergeCell ref="K65:L65"/>
    <mergeCell ref="K66:L66"/>
    <mergeCell ref="K67:L67"/>
    <mergeCell ref="K68:L68"/>
    <mergeCell ref="K51:L51"/>
    <mergeCell ref="K52:L52"/>
    <mergeCell ref="K53:L53"/>
    <mergeCell ref="K54:L54"/>
    <mergeCell ref="K55:L55"/>
    <mergeCell ref="K56:L56"/>
    <mergeCell ref="K57:L57"/>
    <mergeCell ref="K63:L63"/>
    <mergeCell ref="K64:L64"/>
    <mergeCell ref="K58:L58"/>
    <mergeCell ref="K59:L59"/>
    <mergeCell ref="K60:L60"/>
    <mergeCell ref="K69:L69"/>
    <mergeCell ref="E28:F28"/>
    <mergeCell ref="H3:J3"/>
    <mergeCell ref="H5:J5"/>
    <mergeCell ref="H6:J6"/>
    <mergeCell ref="H27:L27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K61:L61"/>
    <mergeCell ref="A39:B39"/>
    <mergeCell ref="F8:H8"/>
    <mergeCell ref="A1:G1"/>
    <mergeCell ref="K62:L62"/>
    <mergeCell ref="K37:L37"/>
    <mergeCell ref="K39:L39"/>
    <mergeCell ref="K40:L40"/>
    <mergeCell ref="K41:L41"/>
  </mergeCells>
  <phoneticPr fontId="2"/>
  <conditionalFormatting sqref="M40:M69">
    <cfRule type="cellIs" dxfId="3" priority="1" operator="lessThan">
      <formula>99</formula>
    </cfRule>
    <cfRule type="cellIs" dxfId="2" priority="2" operator="lessThan">
      <formula>99</formula>
    </cfRule>
    <cfRule type="cellIs" dxfId="1" priority="3" operator="between">
      <formula>40</formula>
      <formula>99</formula>
    </cfRule>
    <cfRule type="cellIs" dxfId="0" priority="4" operator="lessThan">
      <formula>99</formula>
    </cfRule>
  </conditionalFormatting>
  <dataValidations count="3">
    <dataValidation type="list" allowBlank="1" showInputMessage="1" showErrorMessage="1" sqref="I12" xr:uid="{FD51CB42-9C9B-4AAF-A0E4-B1920437E64C}">
      <formula1>$D$12:$D$26</formula1>
    </dataValidation>
    <dataValidation type="list" allowBlank="1" showDropDown="1" showInputMessage="1" showErrorMessage="1" sqref="D12:D26" xr:uid="{05135FD6-00AE-4D14-9338-680C873ADBA1}">
      <formula1>$D$12:$D$26</formula1>
    </dataValidation>
    <dataValidation type="list" allowBlank="1" showInputMessage="1" showErrorMessage="1" sqref="D40:D69" xr:uid="{5D2ACBEE-C417-4ADA-8EFE-3D4488B66860}">
      <formula1>$D$12:$D$24</formula1>
    </dataValidation>
  </dataValidations>
  <pageMargins left="0.75" right="0.75" top="1" bottom="1" header="0.51200000000000001" footer="0.51200000000000001"/>
  <pageSetup paperSize="9" scale="40" orientation="portrait" horizontalDpi="1200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273AD8-4563-4A41-8F9C-5900B43C8D4A}">
          <x14:formula1>
            <xm:f>テーブル1!$A$2:$A$3</xm:f>
          </x14:formula1>
          <xm:sqref>I40:I69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67216-29AA-4E75-901D-49DE05D98BEA}">
  <dimension ref="A1:A3"/>
  <sheetViews>
    <sheetView workbookViewId="0">
      <selection activeCell="D12" sqref="D12"/>
    </sheetView>
  </sheetViews>
  <sheetFormatPr defaultRowHeight="13" x14ac:dyDescent="0.2"/>
  <cols>
    <col min="1" max="1" width="11.6328125" bestFit="1" customWidth="1"/>
  </cols>
  <sheetData>
    <row r="1" spans="1:1" x14ac:dyDescent="0.2">
      <c r="A1" t="s">
        <v>33</v>
      </c>
    </row>
    <row r="2" spans="1:1" x14ac:dyDescent="0.2">
      <c r="A2" s="22" t="s">
        <v>34</v>
      </c>
    </row>
    <row r="3" spans="1:1" x14ac:dyDescent="0.2">
      <c r="A3" s="22" t="s">
        <v>35</v>
      </c>
    </row>
  </sheetData>
  <phoneticPr fontId="2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E D A A B Q S w M E F A A C A A g A Z J W 0 W A p + 4 e e l A A A A 9 g A A A B I A H A B D b 2 5 m a W c v U G F j a 2 F n Z S 5 4 b W w g o h g A K K A U A A A A A A A A A A A A A A A A A A A A A A A A A A A A h Y 8 x D o I w G I W v Q r r T l h o T Q n 7 K 4 G Y k I T E x r k 2 p U I V i a L H c z c E j e Q U x i r o 5 v u 9 9 w 3 v 3 6 w 2 y s W 2 C i + q t 7 k y K I k x R o I z s S m 2 q F A 3 u E M Y o 4 1 A I e R K V C i b Z 2 G S 0 Z Y p q 5 8 4 J I d 5 7 7 B e 4 6 y v C K I 3 I P t 9 s Z a 1 a g T 6 y / i + H 2 l g n j F S I w + 4 1 h j M c s R i z J c M U y A w h 1 + Y r s G n v s / 2 B s B o a N / S K H 0 W 4 L o D M E c j 7 A 3 8 A U E s D B B Q A A g A I A G S V t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k l b R Y X R b w j L o A A A D t A A A A E w A c A E Z v c m 1 1 b G F z L 1 N l Y 3 R p b 2 4 x L m 0 g o h g A K K A U A A A A A A A A A A A A A A A A A A A A A A A A A A A A K 0 5 N L s n M z 1 M I h t C G 1 r x c v F z F G Y l F q S k K j 5 v b H j f v e d w 8 7 X H z a k M F W 4 W c 1 B J e L g U g e N y 0 F y T R t B M o 6 F q R n J q j 5 1 x a V J S a V x K e X 5 S d l J + f r a F Z H e 2 X m J t q q 4 R i h l J s b b R z f l 4 J U G W s D s S o p 0 s 6 n 8 3 e 8 r h x 6 u O m n s e N 8 5 / O 6 w a a G Z K Y l J O q F 1 K U m F e c l l + U 6 5 y f U 5 q b F 1 J Z k F q s A b d a p 7 p a 6 W n H d E M l H Y U S o I x C S W p F S W 2 t J i 9 X Z h 4 u k 6 0 B U E s B A i 0 A F A A C A A g A Z J W 0 W A p + 4 e e l A A A A 9 g A A A B I A A A A A A A A A A A A A A A A A A A A A A E N v b m Z p Z y 9 Q Y W N r Y W d l L n h t b F B L A Q I t A B Q A A g A I A G S V t F g P y u m r p A A A A O k A A A A T A A A A A A A A A A A A A A A A A P E A A A B b Q 2 9 u d G V u d F 9 U e X B l c 1 0 u e G 1 s U E s B A i 0 A F A A C A A g A Z J W 0 W F 0 W 8 I y 6 A A A A 7 Q A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A k A A A A A A A D +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M 3 Y 2 Z h O G I w L T g z Z G E t N D A 5 Y y 1 i M D Q 0 L T U 0 N G I 5 M T c y N z R h Z C I g L z 4 8 R W 5 0 c n k g V H l w Z T 0 i T m F 2 a W d h d G l v b l N 0 Z X B O Y W 1 l I i B W Y W x 1 Z T 0 i c + O D i u O D k + O C s u O D v O O C t + O D p + O D s y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4 4 O G 4 4 O 8 4 4 O W 4 4 O r M V 8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B U M D k 6 M z E 6 M T Q u O D Q 3 O T k y N F o i I C 8 + P E V u d H J 5 I F R 5 c G U 9 I k Z p b G x D b 2 x 1 b W 5 U e X B l c y I g V m F s d W U 9 I n N C Z z 0 9 I i A v P j x F b n R y e S B U e X B l P S J G a W x s Q 2 9 s d W 1 u T m F t Z X M i I F Z h b H V l P S J z W y Z x d W 9 0 O + W I l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4 b j g 7 z j g 5 b j g 6 s x L 0 F 1 d G 9 S Z W 1 v d m V k Q 2 9 s d W 1 u c z E u e + W I l z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4 4 O G 4 4 O 8 4 4 O W 4 4 O r M S 9 B d X R v U m V t b 3 Z l Z E N v b H V t b n M x L n v l i J c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M K u H c J b v 0 V F p Q R + 2 g W o I 4 I A A A A A A g A A A A A A E G Y A A A A B A A A g A A A A E t + C F X f R 0 T I D 9 u V w Y E o P z + B 5 / M T w N o M U F 2 e k c E x K 5 5 I A A A A A D o A A A A A C A A A g A A A A l N A / M f S 2 6 0 R m z z V C 7 2 2 d w H X G q d M 1 L I Y N I P Y E C v l 2 U m t Q A A A A B 9 e S h N b V d x t o I H z n q 8 i b 6 S x R 5 h j z o 0 7 q N u s B S d P 2 R z q P K K 4 W t J L 9 9 M X o w g x T f H O s R p K Q 7 e J P D X 7 2 M h u M C O z 3 C F a p w L 3 q d E 6 Y y I L i P V Y 8 w A 1 A A A A A r a 1 7 D K / X A z P F Y U V S 6 x m I u m o W G w s 5 1 1 7 l V Z b 4 x v d r b X T v F D e S s k U r U V M c s z N K y 7 e U X D U c g R W s 1 t u s y I E v w e q / s g = = < / D a t a M a s h u p > 
</file>

<file path=customXml/itemProps1.xml><?xml version="1.0" encoding="utf-8"?>
<ds:datastoreItem xmlns:ds="http://schemas.openxmlformats.org/officeDocument/2006/customXml" ds:itemID="{C7E73690-5FB8-4FFB-BE3F-DA3194B0BC0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シングルスエントリーシート</vt:lpstr>
      <vt:lpstr>テーブル1</vt:lpstr>
      <vt:lpstr>シングルスエントリーシート!Print_Area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</dc:creator>
  <cp:lastModifiedBy>am</cp:lastModifiedBy>
  <cp:lastPrinted>2025-02-04T04:42:19Z</cp:lastPrinted>
  <dcterms:created xsi:type="dcterms:W3CDTF">2023-09-03T00:33:54Z</dcterms:created>
  <dcterms:modified xsi:type="dcterms:W3CDTF">2026-02-01T08:25:42Z</dcterms:modified>
</cp:coreProperties>
</file>